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КАСКАДЭНЕРГОСЕТЬ\тарифное регулирование КЭС\2021-2025 г.г\2021\ПТО 2022\"/>
    </mc:Choice>
  </mc:AlternateContent>
  <xr:revisionPtr revIDLastSave="0" documentId="13_ncr:1_{A25FD6FE-FF1D-4E00-B058-BBE0A4C8B699}" xr6:coauthVersionLast="46" xr6:coauthVersionMax="46" xr10:uidLastSave="{00000000-0000-0000-0000-000000000000}"/>
  <bookViews>
    <workbookView xWindow="1785" yWindow="960" windowWidth="15435" windowHeight="14445" xr2:uid="{8F221269-E59F-42AA-B3E4-30816A5FFDF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6" i="1" s="1"/>
  <c r="F27" i="1"/>
  <c r="F23" i="1" l="1"/>
  <c r="E31" i="1"/>
  <c r="E26" i="1" s="1"/>
  <c r="E23" i="1"/>
  <c r="E18" i="1"/>
  <c r="E17" i="1" l="1"/>
  <c r="F48" i="1" l="1"/>
  <c r="F18" i="1" l="1"/>
  <c r="F44" i="1"/>
  <c r="F17" i="1" l="1"/>
  <c r="F16" i="1" l="1"/>
</calcChain>
</file>

<file path=xl/sharedStrings.xml><?xml version="1.0" encoding="utf-8"?>
<sst xmlns="http://schemas.openxmlformats.org/spreadsheetml/2006/main" count="151" uniqueCount="103">
  <si>
    <t>о структуре и объемах затрат на оказание услуг по передаче</t>
  </si>
  <si>
    <t>электрической энергии сетевыми организациями, регулирование</t>
  </si>
  <si>
    <t>деятельности которых осуществляется методом экономически</t>
  </si>
  <si>
    <t>обоснованных расходов (затрат) на 2020 год</t>
  </si>
  <si>
    <t>N п/п</t>
  </si>
  <si>
    <t>Показатель</t>
  </si>
  <si>
    <t>Ед. изм.</t>
  </si>
  <si>
    <t>Примечание &lt;***&gt;</t>
  </si>
  <si>
    <t>план &lt;*&gt;</t>
  </si>
  <si>
    <t>факт &lt;**&gt;</t>
  </si>
  <si>
    <t>I</t>
  </si>
  <si>
    <t>Структура затрат</t>
  </si>
  <si>
    <t>X</t>
  </si>
  <si>
    <t>Необходимая валовая выручка на содержание</t>
  </si>
  <si>
    <t>тыс. руб.</t>
  </si>
  <si>
    <t>Себестоимость, всего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</si>
  <si>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</si>
  <si>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</si>
  <si>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</si>
  <si>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</si>
  <si>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</si>
  <si>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</si>
  <si>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</si>
  <si>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</si>
  <si>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</si>
  <si>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Фонд оплаты труда и отчисления на социальные нужды, всего</t>
  </si>
  <si>
    <t>1.1.2.1</t>
  </si>
  <si>
    <t>Амортизационные отчисления</t>
  </si>
  <si>
    <t>Прочие расходы</t>
  </si>
  <si>
    <t>1.1.4.1</t>
  </si>
  <si>
    <t>Плата за аренду имущества</t>
  </si>
  <si>
    <t>1.1.4.2</t>
  </si>
  <si>
    <t>налоги, пошлины и сборы</t>
  </si>
  <si>
    <t>1.1.4.3</t>
  </si>
  <si>
    <t>Расходы на обслуживание операционных заемных средств</t>
  </si>
  <si>
    <t>1.1.4.4</t>
  </si>
  <si>
    <t>расходы на возврат и обслуживание заемных средств, направляемых на финансирование капитальных вложений</t>
  </si>
  <si>
    <t>1.1.4.5</t>
  </si>
  <si>
    <t>прочие расходы (с расшифровкой) &lt;****&gt;</t>
  </si>
  <si>
    <t>Прибыль до налогообложения</t>
  </si>
  <si>
    <t>Налог на прибыль</t>
  </si>
  <si>
    <t>Чистая прибыль, всего</t>
  </si>
  <si>
    <t>1.2.2.1</t>
  </si>
  <si>
    <t>в том числе прибыль на капитальные вложения (инвестиции)</t>
  </si>
  <si>
    <t>1.2.2.2</t>
  </si>
  <si>
    <t>в том числе прибыль на возврат инвестиционных кредитов</t>
  </si>
  <si>
    <t>1.2.2.3</t>
  </si>
  <si>
    <t>в том числе дивиденды по акциям</t>
  </si>
  <si>
    <t>1.2.2.4</t>
  </si>
  <si>
    <t>в том числе прочие расходы из прибыли (с расшифровкой)</t>
  </si>
  <si>
    <t>Расходы на оплату технологического присоединения к сетям смежной сетевой организации</t>
  </si>
  <si>
    <t>Недополученный по независящим причинам доход (+)/избыток средств, полученный в предыдущем периоде регулирования (-)</t>
  </si>
  <si>
    <t>в том числе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</si>
  <si>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1.4.1.1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</si>
  <si>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</si>
  <si>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</si>
  <si>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</si>
  <si>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</si>
  <si>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r>
      <t>Справочно: расходы на ремонт, всего (</t>
    </r>
    <r>
      <rPr>
        <sz val="10"/>
        <color rgb="FF0000FF"/>
        <rFont val="Arial"/>
        <family val="2"/>
        <charset val="204"/>
      </rPr>
      <t>пункт 1.1.1.2</t>
    </r>
    <r>
      <rPr>
        <sz val="10"/>
        <color theme="1"/>
        <rFont val="Arial"/>
        <family val="2"/>
        <charset val="204"/>
      </rPr>
      <t xml:space="preserve"> + </t>
    </r>
    <r>
      <rPr>
        <sz val="10"/>
        <color rgb="FF0000FF"/>
        <rFont val="Arial"/>
        <family val="2"/>
        <charset val="204"/>
      </rPr>
      <t>пункт 1.1.2.1</t>
    </r>
    <r>
      <rPr>
        <sz val="10"/>
        <color theme="1"/>
        <rFont val="Arial"/>
        <family val="2"/>
        <charset val="204"/>
      </rPr>
      <t xml:space="preserve"> + пункт 1.1.3.1)</t>
    </r>
  </si>
  <si>
    <t>III</t>
  </si>
  <si>
    <t>Необходимая валовая выручка на оплату технологического расхода (потерь) электроэнергии</t>
  </si>
  <si>
    <t>Справочно:</t>
  </si>
  <si>
    <t>Объем технологических потерь</t>
  </si>
  <si>
    <t>МВт·ч</t>
  </si>
  <si>
    <t>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</si>
  <si>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</si>
  <si>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</si>
  <si>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</si>
  <si>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</si>
  <si>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</si>
  <si>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</si>
  <si>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</si>
  <si>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</si>
  <si>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Количество условных единиц по линиям электропередач, всего, в том числе:</t>
  </si>
  <si>
    <t>у.е.</t>
  </si>
  <si>
    <t>3.n</t>
  </si>
  <si>
    <t>в том числе количество условных единиц по линиям электропередач на i уровне напряжения</t>
  </si>
  <si>
    <t>Количество условных единиц по подстанциям, всего, в том числе:</t>
  </si>
  <si>
    <t>4.n</t>
  </si>
  <si>
    <t>в том числе Количество условных единиц по подстанциям на i уровне напряжения</t>
  </si>
  <si>
    <t>Длина линий электропередач, всего, в том числе:</t>
  </si>
  <si>
    <t>км</t>
  </si>
  <si>
    <t>5.n</t>
  </si>
  <si>
    <t>в том числе длина линий электропередач на i уровне напряжения</t>
  </si>
  <si>
    <t>Доля кабельных линий электропередач</t>
  </si>
  <si>
    <t>%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</si>
  <si>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</si>
  <si>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</si>
  <si>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норматив технологического расхода (потерь) электрической энергии, установленный Минэнерго России &lt;*****&gt;</t>
  </si>
  <si>
    <t>7.1</t>
  </si>
  <si>
    <t>1.1</t>
  </si>
  <si>
    <t>1.1.1</t>
  </si>
  <si>
    <t>1.1.2</t>
  </si>
  <si>
    <t>1.1.3</t>
  </si>
  <si>
    <t>1.2</t>
  </si>
  <si>
    <t>1.2.1</t>
  </si>
  <si>
    <t>1.2.2</t>
  </si>
  <si>
    <t>1.3</t>
  </si>
  <si>
    <t>1.4</t>
  </si>
  <si>
    <t>1.4.1</t>
  </si>
  <si>
    <t>1.5</t>
  </si>
  <si>
    <t>1.1.4</t>
  </si>
  <si>
    <t>ООО КАСКАДЭНЕРГОСЕТЬ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</si>
</sst>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4" xfId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0" xfId="0" applyNumberFormat="1"/>
    <xf numFmtId="4" fontId="2" fillId="0" borderId="4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2 2" xfId="2" xr:uid="{509664CC-B8F6-4AE9-83D6-B37771801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F3F2-ADC8-43F6-A416-711A70ACD0D1}">
  <dimension ref="B3:G68"/>
  <sheetViews>
    <sheetView tabSelected="1" topLeftCell="B1" workbookViewId="0">
      <selection activeCell="F10" sqref="F10"/>
    </sheetView>
  </sheetViews>
  <sheetFormatPr defaultRowHeight="15" x14ac:dyDescent="0.25"/>
  <cols>
    <col min="2" max="2" width="14.5703125" customWidth="1"/>
    <col min="3" max="3" width="44.42578125" customWidth="1"/>
    <col min="6" max="6" width="11.5703125" bestFit="1" customWidth="1"/>
    <col min="7" max="7" width="17.28515625" customWidth="1"/>
    <col min="8" max="8" width="10" bestFit="1" customWidth="1"/>
  </cols>
  <sheetData>
    <row r="3" spans="2:7" x14ac:dyDescent="0.25">
      <c r="B3" s="1"/>
    </row>
    <row r="4" spans="2:7" x14ac:dyDescent="0.25">
      <c r="B4" s="14" t="s">
        <v>0</v>
      </c>
    </row>
    <row r="5" spans="2:7" x14ac:dyDescent="0.25">
      <c r="B5" s="14" t="s">
        <v>1</v>
      </c>
    </row>
    <row r="6" spans="2:7" x14ac:dyDescent="0.25">
      <c r="B6" s="14" t="s">
        <v>2</v>
      </c>
    </row>
    <row r="7" spans="2:7" x14ac:dyDescent="0.25">
      <c r="B7" s="14" t="s">
        <v>3</v>
      </c>
    </row>
    <row r="8" spans="2:7" x14ac:dyDescent="0.25">
      <c r="B8" s="2"/>
    </row>
    <row r="9" spans="2:7" ht="35.25" customHeight="1" x14ac:dyDescent="0.25">
      <c r="B9" s="2" t="s">
        <v>102</v>
      </c>
    </row>
    <row r="10" spans="2:7" x14ac:dyDescent="0.25">
      <c r="B10" s="2"/>
    </row>
    <row r="11" spans="2:7" x14ac:dyDescent="0.25">
      <c r="B11" s="2"/>
      <c r="E11" s="12"/>
    </row>
    <row r="12" spans="2:7" ht="15.75" thickBot="1" x14ac:dyDescent="0.3">
      <c r="B12" s="2"/>
    </row>
    <row r="13" spans="2:7" ht="15.75" thickBot="1" x14ac:dyDescent="0.3">
      <c r="B13" s="27" t="s">
        <v>4</v>
      </c>
      <c r="C13" s="27" t="s">
        <v>5</v>
      </c>
      <c r="D13" s="27" t="s">
        <v>6</v>
      </c>
      <c r="E13" s="29">
        <v>2020</v>
      </c>
      <c r="F13" s="30"/>
      <c r="G13" s="31" t="s">
        <v>7</v>
      </c>
    </row>
    <row r="14" spans="2:7" ht="15.75" thickBot="1" x14ac:dyDescent="0.3">
      <c r="B14" s="28"/>
      <c r="C14" s="28"/>
      <c r="D14" s="28"/>
      <c r="E14" s="4" t="s">
        <v>8</v>
      </c>
      <c r="F14" s="4" t="s">
        <v>9</v>
      </c>
      <c r="G14" s="32"/>
    </row>
    <row r="15" spans="2:7" ht="15.75" thickBot="1" x14ac:dyDescent="0.3">
      <c r="B15" s="5" t="s">
        <v>10</v>
      </c>
      <c r="C15" s="6" t="s">
        <v>11</v>
      </c>
      <c r="D15" s="3" t="s">
        <v>12</v>
      </c>
      <c r="E15" s="3" t="s">
        <v>12</v>
      </c>
      <c r="F15" s="3" t="s">
        <v>12</v>
      </c>
      <c r="G15" s="3" t="s">
        <v>12</v>
      </c>
    </row>
    <row r="16" spans="2:7" ht="15.75" thickBot="1" x14ac:dyDescent="0.3">
      <c r="B16" s="9">
        <v>1</v>
      </c>
      <c r="C16" s="6" t="s">
        <v>13</v>
      </c>
      <c r="D16" s="3" t="s">
        <v>14</v>
      </c>
      <c r="E16" s="11">
        <v>65935.509999999995</v>
      </c>
      <c r="F16" s="11">
        <f>F17</f>
        <v>134984.15883</v>
      </c>
      <c r="G16" s="11"/>
    </row>
    <row r="17" spans="2:7" ht="15.75" thickBot="1" x14ac:dyDescent="0.3">
      <c r="B17" s="9" t="s">
        <v>90</v>
      </c>
      <c r="C17" s="6" t="s">
        <v>15</v>
      </c>
      <c r="D17" s="3" t="s">
        <v>14</v>
      </c>
      <c r="E17" s="11">
        <f>E18+E23+E25+E26</f>
        <v>65933.984479999999</v>
      </c>
      <c r="F17" s="11">
        <f>F18+F23+F25+F26</f>
        <v>134984.15883</v>
      </c>
      <c r="G17" s="11"/>
    </row>
    <row r="18" spans="2:7" ht="15.75" thickBot="1" x14ac:dyDescent="0.3">
      <c r="B18" s="9" t="s">
        <v>91</v>
      </c>
      <c r="C18" s="6" t="s">
        <v>16</v>
      </c>
      <c r="D18" s="3" t="s">
        <v>14</v>
      </c>
      <c r="E18" s="11">
        <f>E19+E20+E21</f>
        <v>1771.96</v>
      </c>
      <c r="F18" s="11">
        <f>F19+F20+F21</f>
        <v>22516.560000000001</v>
      </c>
      <c r="G18" s="11"/>
    </row>
    <row r="19" spans="2:7" ht="26.25" thickBot="1" x14ac:dyDescent="0.3">
      <c r="B19" s="9" t="s">
        <v>17</v>
      </c>
      <c r="C19" s="6" t="s">
        <v>18</v>
      </c>
      <c r="D19" s="3" t="s">
        <v>14</v>
      </c>
      <c r="E19" s="11"/>
      <c r="F19" s="11">
        <v>1469.9</v>
      </c>
      <c r="G19" s="11"/>
    </row>
    <row r="20" spans="2:7" ht="15.75" thickBot="1" x14ac:dyDescent="0.3">
      <c r="B20" s="9" t="s">
        <v>19</v>
      </c>
      <c r="C20" s="6" t="s">
        <v>20</v>
      </c>
      <c r="D20" s="3" t="s">
        <v>14</v>
      </c>
      <c r="E20" s="11"/>
      <c r="F20" s="11"/>
      <c r="G20" s="11"/>
    </row>
    <row r="21" spans="2:7" ht="51.75" thickBot="1" x14ac:dyDescent="0.3">
      <c r="B21" s="9" t="s">
        <v>21</v>
      </c>
      <c r="C21" s="6" t="s">
        <v>22</v>
      </c>
      <c r="D21" s="3" t="s">
        <v>14</v>
      </c>
      <c r="E21" s="11">
        <v>1771.96</v>
      </c>
      <c r="F21" s="11">
        <v>21046.66</v>
      </c>
      <c r="G21" s="11"/>
    </row>
    <row r="22" spans="2:7" ht="15.75" thickBot="1" x14ac:dyDescent="0.3">
      <c r="B22" s="9" t="s">
        <v>23</v>
      </c>
      <c r="C22" s="6" t="s">
        <v>24</v>
      </c>
      <c r="D22" s="3" t="s">
        <v>14</v>
      </c>
      <c r="E22" s="11"/>
      <c r="F22" s="11">
        <v>7988.89</v>
      </c>
      <c r="G22" s="11"/>
    </row>
    <row r="23" spans="2:7" ht="26.25" thickBot="1" x14ac:dyDescent="0.3">
      <c r="B23" s="9" t="s">
        <v>92</v>
      </c>
      <c r="C23" s="6" t="s">
        <v>25</v>
      </c>
      <c r="D23" s="3" t="s">
        <v>14</v>
      </c>
      <c r="E23" s="11">
        <f>16267.12+4945.20448</f>
        <v>21212.324480000003</v>
      </c>
      <c r="F23" s="11">
        <f>13415.12+3121.13</f>
        <v>16536.25</v>
      </c>
      <c r="G23" s="11"/>
    </row>
    <row r="24" spans="2:7" ht="15.75" thickBot="1" x14ac:dyDescent="0.3">
      <c r="B24" s="9" t="s">
        <v>26</v>
      </c>
      <c r="C24" s="6" t="s">
        <v>24</v>
      </c>
      <c r="D24" s="3" t="s">
        <v>14</v>
      </c>
      <c r="E24" s="11"/>
      <c r="F24" s="11"/>
      <c r="G24" s="11"/>
    </row>
    <row r="25" spans="2:7" ht="15.75" thickBot="1" x14ac:dyDescent="0.3">
      <c r="B25" s="9" t="s">
        <v>93</v>
      </c>
      <c r="C25" s="6" t="s">
        <v>27</v>
      </c>
      <c r="D25" s="3" t="s">
        <v>14</v>
      </c>
      <c r="E25" s="11">
        <v>39703.07</v>
      </c>
      <c r="F25" s="11">
        <v>82655.960000000006</v>
      </c>
      <c r="G25" s="11"/>
    </row>
    <row r="26" spans="2:7" ht="15.75" thickBot="1" x14ac:dyDescent="0.3">
      <c r="B26" s="10" t="s">
        <v>101</v>
      </c>
      <c r="C26" s="6" t="s">
        <v>28</v>
      </c>
      <c r="D26" s="3" t="s">
        <v>14</v>
      </c>
      <c r="E26" s="11">
        <f>E27+E28+E29+E30+E31</f>
        <v>3246.63</v>
      </c>
      <c r="F26" s="11">
        <f>F27+F28+F29+F30+F31</f>
        <v>13275.38883</v>
      </c>
      <c r="G26" s="11"/>
    </row>
    <row r="27" spans="2:7" ht="15.75" thickBot="1" x14ac:dyDescent="0.3">
      <c r="B27" s="9" t="s">
        <v>29</v>
      </c>
      <c r="C27" s="6" t="s">
        <v>30</v>
      </c>
      <c r="D27" s="3" t="s">
        <v>14</v>
      </c>
      <c r="E27" s="11"/>
      <c r="F27" s="11">
        <f>2745.216+526.52</f>
        <v>3271.7359999999999</v>
      </c>
      <c r="G27" s="11"/>
    </row>
    <row r="28" spans="2:7" ht="15.75" thickBot="1" x14ac:dyDescent="0.3">
      <c r="B28" s="9" t="s">
        <v>31</v>
      </c>
      <c r="C28" s="6" t="s">
        <v>32</v>
      </c>
      <c r="D28" s="3" t="s">
        <v>14</v>
      </c>
      <c r="E28" s="11">
        <v>1963.54</v>
      </c>
      <c r="F28" s="11">
        <v>6090.4</v>
      </c>
      <c r="G28" s="11"/>
    </row>
    <row r="29" spans="2:7" ht="26.25" thickBot="1" x14ac:dyDescent="0.3">
      <c r="B29" s="9" t="s">
        <v>33</v>
      </c>
      <c r="C29" s="6" t="s">
        <v>34</v>
      </c>
      <c r="D29" s="3" t="s">
        <v>14</v>
      </c>
      <c r="E29" s="11"/>
      <c r="F29" s="11">
        <v>962.14782999999989</v>
      </c>
      <c r="G29" s="11"/>
    </row>
    <row r="30" spans="2:7" ht="39" thickBot="1" x14ac:dyDescent="0.3">
      <c r="B30" s="9" t="s">
        <v>35</v>
      </c>
      <c r="C30" s="6" t="s">
        <v>36</v>
      </c>
      <c r="D30" s="3" t="s">
        <v>14</v>
      </c>
      <c r="E30" s="11"/>
      <c r="F30" s="11"/>
      <c r="G30" s="11"/>
    </row>
    <row r="31" spans="2:7" ht="15.75" thickBot="1" x14ac:dyDescent="0.3">
      <c r="B31" s="9" t="s">
        <v>37</v>
      </c>
      <c r="C31" s="7" t="s">
        <v>38</v>
      </c>
      <c r="D31" s="3" t="s">
        <v>14</v>
      </c>
      <c r="E31" s="11">
        <f>1283.09</f>
        <v>1283.0899999999999</v>
      </c>
      <c r="F31" s="11">
        <f>256.7+74.17+66.23+369.67+371.28+0.945+113.9+410.16+653.79+637-2.74</f>
        <v>2951.1050000000005</v>
      </c>
      <c r="G31" s="11"/>
    </row>
    <row r="32" spans="2:7" ht="15.75" thickBot="1" x14ac:dyDescent="0.3">
      <c r="B32" s="9" t="s">
        <v>94</v>
      </c>
      <c r="C32" s="6" t="s">
        <v>39</v>
      </c>
      <c r="D32" s="3" t="s">
        <v>14</v>
      </c>
      <c r="E32" s="11"/>
      <c r="F32" s="13">
        <v>34232</v>
      </c>
      <c r="G32" s="11"/>
    </row>
    <row r="33" spans="2:7" ht="15.75" thickBot="1" x14ac:dyDescent="0.3">
      <c r="B33" s="9" t="s">
        <v>95</v>
      </c>
      <c r="C33" s="6" t="s">
        <v>40</v>
      </c>
      <c r="D33" s="3" t="s">
        <v>14</v>
      </c>
      <c r="E33" s="11"/>
      <c r="F33" s="13">
        <v>12677</v>
      </c>
      <c r="G33" s="11"/>
    </row>
    <row r="34" spans="2:7" ht="15.75" thickBot="1" x14ac:dyDescent="0.3">
      <c r="B34" s="9" t="s">
        <v>96</v>
      </c>
      <c r="C34" s="6" t="s">
        <v>41</v>
      </c>
      <c r="D34" s="3" t="s">
        <v>14</v>
      </c>
      <c r="E34" s="11"/>
      <c r="F34" s="13">
        <v>21497</v>
      </c>
      <c r="G34" s="11"/>
    </row>
    <row r="35" spans="2:7" ht="26.25" thickBot="1" x14ac:dyDescent="0.3">
      <c r="B35" s="9" t="s">
        <v>42</v>
      </c>
      <c r="C35" s="6" t="s">
        <v>43</v>
      </c>
      <c r="D35" s="3" t="s">
        <v>14</v>
      </c>
      <c r="E35" s="11"/>
      <c r="F35" s="11"/>
      <c r="G35" s="11"/>
    </row>
    <row r="36" spans="2:7" ht="26.25" thickBot="1" x14ac:dyDescent="0.3">
      <c r="B36" s="5" t="s">
        <v>44</v>
      </c>
      <c r="C36" s="6" t="s">
        <v>45</v>
      </c>
      <c r="D36" s="3" t="s">
        <v>14</v>
      </c>
      <c r="E36" s="11"/>
      <c r="F36" s="11"/>
      <c r="G36" s="11"/>
    </row>
    <row r="37" spans="2:7" ht="15.75" thickBot="1" x14ac:dyDescent="0.3">
      <c r="B37" s="5" t="s">
        <v>46</v>
      </c>
      <c r="C37" s="6" t="s">
        <v>47</v>
      </c>
      <c r="D37" s="3" t="s">
        <v>14</v>
      </c>
      <c r="E37" s="11"/>
      <c r="F37" s="11"/>
      <c r="G37" s="11"/>
    </row>
    <row r="38" spans="2:7" ht="26.25" thickBot="1" x14ac:dyDescent="0.3">
      <c r="B38" s="5" t="s">
        <v>48</v>
      </c>
      <c r="C38" s="6" t="s">
        <v>49</v>
      </c>
      <c r="D38" s="3" t="s">
        <v>14</v>
      </c>
      <c r="E38" s="11"/>
      <c r="F38" s="11"/>
      <c r="G38" s="11"/>
    </row>
    <row r="39" spans="2:7" ht="39" thickBot="1" x14ac:dyDescent="0.3">
      <c r="B39" s="9" t="s">
        <v>97</v>
      </c>
      <c r="C39" s="6" t="s">
        <v>50</v>
      </c>
      <c r="D39" s="3" t="s">
        <v>14</v>
      </c>
      <c r="E39" s="11"/>
      <c r="F39" s="11"/>
      <c r="G39" s="11"/>
    </row>
    <row r="40" spans="2:7" ht="39" thickBot="1" x14ac:dyDescent="0.3">
      <c r="B40" s="9" t="s">
        <v>98</v>
      </c>
      <c r="C40" s="6" t="s">
        <v>51</v>
      </c>
      <c r="D40" s="3" t="s">
        <v>14</v>
      </c>
      <c r="E40" s="11"/>
      <c r="F40" s="11"/>
      <c r="G40" s="11"/>
    </row>
    <row r="41" spans="2:7" ht="64.5" thickBot="1" x14ac:dyDescent="0.3">
      <c r="B41" s="9" t="s">
        <v>99</v>
      </c>
      <c r="C41" s="6" t="s">
        <v>52</v>
      </c>
      <c r="D41" s="3" t="s">
        <v>14</v>
      </c>
      <c r="E41" s="11"/>
      <c r="F41" s="11"/>
      <c r="G41" s="11"/>
    </row>
    <row r="42" spans="2:7" ht="26.25" thickBot="1" x14ac:dyDescent="0.3">
      <c r="B42" s="5" t="s">
        <v>53</v>
      </c>
      <c r="C42" s="6" t="s">
        <v>54</v>
      </c>
      <c r="D42" s="3" t="s">
        <v>55</v>
      </c>
      <c r="E42" s="11"/>
      <c r="F42" s="11"/>
      <c r="G42" s="11"/>
    </row>
    <row r="43" spans="2:7" ht="102.75" thickBot="1" x14ac:dyDescent="0.3">
      <c r="B43" s="9" t="s">
        <v>100</v>
      </c>
      <c r="C43" s="6" t="s">
        <v>56</v>
      </c>
      <c r="D43" s="3" t="s">
        <v>14</v>
      </c>
      <c r="E43" s="11"/>
      <c r="F43" s="11"/>
      <c r="G43" s="11"/>
    </row>
    <row r="44" spans="2:7" ht="26.25" thickBot="1" x14ac:dyDescent="0.3">
      <c r="B44" s="5" t="s">
        <v>57</v>
      </c>
      <c r="C44" s="6" t="s">
        <v>58</v>
      </c>
      <c r="D44" s="3" t="s">
        <v>14</v>
      </c>
      <c r="E44" s="11"/>
      <c r="F44" s="11">
        <f>F20+F24</f>
        <v>0</v>
      </c>
      <c r="G44" s="11"/>
    </row>
    <row r="45" spans="2:7" ht="39" thickBot="1" x14ac:dyDescent="0.3">
      <c r="B45" s="5" t="s">
        <v>59</v>
      </c>
      <c r="C45" s="6" t="s">
        <v>60</v>
      </c>
      <c r="D45" s="3" t="s">
        <v>14</v>
      </c>
      <c r="E45" s="11">
        <v>11826.5</v>
      </c>
      <c r="F45" s="13">
        <v>12571.84</v>
      </c>
      <c r="G45" s="11"/>
    </row>
    <row r="46" spans="2:7" x14ac:dyDescent="0.25">
      <c r="B46" s="17"/>
      <c r="C46" s="8" t="s">
        <v>61</v>
      </c>
      <c r="D46" s="19" t="s">
        <v>63</v>
      </c>
      <c r="E46" s="33">
        <v>4198.5879999999997</v>
      </c>
      <c r="F46" s="35">
        <v>4184.8689999999997</v>
      </c>
      <c r="G46" s="25"/>
    </row>
    <row r="47" spans="2:7" ht="15.75" thickBot="1" x14ac:dyDescent="0.3">
      <c r="B47" s="18"/>
      <c r="C47" s="6" t="s">
        <v>62</v>
      </c>
      <c r="D47" s="20"/>
      <c r="E47" s="34"/>
      <c r="F47" s="36"/>
      <c r="G47" s="26"/>
    </row>
    <row r="48" spans="2:7" x14ac:dyDescent="0.25">
      <c r="B48" s="17"/>
      <c r="C48" s="8" t="s">
        <v>61</v>
      </c>
      <c r="D48" s="19" t="s">
        <v>14</v>
      </c>
      <c r="E48" s="21">
        <v>2.8167800000000001</v>
      </c>
      <c r="F48" s="23">
        <f>F45/F46</f>
        <v>3.0041179305732153</v>
      </c>
      <c r="G48" s="25"/>
    </row>
    <row r="49" spans="2:7" ht="51.75" thickBot="1" x14ac:dyDescent="0.3">
      <c r="B49" s="18"/>
      <c r="C49" s="6" t="s">
        <v>64</v>
      </c>
      <c r="D49" s="20"/>
      <c r="E49" s="22"/>
      <c r="F49" s="24"/>
      <c r="G49" s="26"/>
    </row>
    <row r="50" spans="2:7" ht="51.75" thickBot="1" x14ac:dyDescent="0.3">
      <c r="B50" s="5" t="s">
        <v>65</v>
      </c>
      <c r="C50" s="6" t="s">
        <v>66</v>
      </c>
      <c r="D50" s="15" t="s">
        <v>12</v>
      </c>
      <c r="E50" s="15" t="s">
        <v>12</v>
      </c>
      <c r="F50" s="15" t="s">
        <v>12</v>
      </c>
      <c r="G50" s="15" t="s">
        <v>12</v>
      </c>
    </row>
    <row r="51" spans="2:7" ht="26.25" thickBot="1" x14ac:dyDescent="0.3">
      <c r="B51" s="5">
        <v>1</v>
      </c>
      <c r="C51" s="6" t="s">
        <v>67</v>
      </c>
      <c r="D51" s="15" t="s">
        <v>68</v>
      </c>
      <c r="E51" s="16"/>
      <c r="F51" s="16">
        <v>380</v>
      </c>
      <c r="G51" s="16"/>
    </row>
    <row r="52" spans="2:7" ht="15.75" thickBot="1" x14ac:dyDescent="0.3">
      <c r="B52" s="5">
        <v>2</v>
      </c>
      <c r="C52" s="6" t="s">
        <v>69</v>
      </c>
      <c r="D52" s="15" t="s">
        <v>70</v>
      </c>
      <c r="E52" s="16"/>
      <c r="F52" s="16">
        <v>131.62</v>
      </c>
      <c r="G52" s="16"/>
    </row>
    <row r="53" spans="2:7" ht="26.25" thickBot="1" x14ac:dyDescent="0.3">
      <c r="B53" s="5" t="s">
        <v>71</v>
      </c>
      <c r="C53" s="6" t="s">
        <v>72</v>
      </c>
      <c r="D53" s="15" t="s">
        <v>70</v>
      </c>
      <c r="E53" s="16"/>
      <c r="F53" s="16"/>
      <c r="G53" s="16"/>
    </row>
    <row r="54" spans="2:7" ht="26.25" thickBot="1" x14ac:dyDescent="0.3">
      <c r="B54" s="5">
        <v>3</v>
      </c>
      <c r="C54" s="6" t="s">
        <v>73</v>
      </c>
      <c r="D54" s="15" t="s">
        <v>74</v>
      </c>
      <c r="E54" s="16"/>
      <c r="F54" s="16">
        <v>526.88</v>
      </c>
      <c r="G54" s="16"/>
    </row>
    <row r="55" spans="2:7" ht="26.25" thickBot="1" x14ac:dyDescent="0.3">
      <c r="B55" s="5" t="s">
        <v>75</v>
      </c>
      <c r="C55" s="6" t="s">
        <v>76</v>
      </c>
      <c r="D55" s="15" t="s">
        <v>74</v>
      </c>
      <c r="E55" s="16"/>
      <c r="F55" s="16"/>
      <c r="G55" s="16"/>
    </row>
    <row r="56" spans="2:7" ht="26.25" thickBot="1" x14ac:dyDescent="0.3">
      <c r="B56" s="5">
        <v>4</v>
      </c>
      <c r="C56" s="6" t="s">
        <v>77</v>
      </c>
      <c r="D56" s="15" t="s">
        <v>74</v>
      </c>
      <c r="E56" s="16"/>
      <c r="F56" s="16">
        <v>1226.7</v>
      </c>
      <c r="G56" s="16"/>
    </row>
    <row r="57" spans="2:7" ht="26.25" thickBot="1" x14ac:dyDescent="0.3">
      <c r="B57" s="5" t="s">
        <v>78</v>
      </c>
      <c r="C57" s="6" t="s">
        <v>79</v>
      </c>
      <c r="D57" s="15" t="s">
        <v>74</v>
      </c>
      <c r="E57" s="16"/>
      <c r="F57" s="16"/>
      <c r="G57" s="16"/>
    </row>
    <row r="58" spans="2:7" ht="26.25" thickBot="1" x14ac:dyDescent="0.3">
      <c r="B58" s="5">
        <v>5</v>
      </c>
      <c r="C58" s="6" t="s">
        <v>80</v>
      </c>
      <c r="D58" s="15" t="s">
        <v>81</v>
      </c>
      <c r="E58" s="16"/>
      <c r="F58" s="16">
        <v>156.13</v>
      </c>
      <c r="G58" s="16"/>
    </row>
    <row r="59" spans="2:7" ht="26.25" thickBot="1" x14ac:dyDescent="0.3">
      <c r="B59" s="5" t="s">
        <v>82</v>
      </c>
      <c r="C59" s="6" t="s">
        <v>83</v>
      </c>
      <c r="D59" s="15" t="s">
        <v>81</v>
      </c>
      <c r="E59" s="16"/>
      <c r="F59" s="16"/>
      <c r="G59" s="16"/>
    </row>
    <row r="60" spans="2:7" ht="15.75" thickBot="1" x14ac:dyDescent="0.3">
      <c r="B60" s="5">
        <v>6</v>
      </c>
      <c r="C60" s="6" t="s">
        <v>84</v>
      </c>
      <c r="D60" s="15" t="s">
        <v>85</v>
      </c>
      <c r="E60" s="16">
        <v>100</v>
      </c>
      <c r="F60" s="16">
        <v>100</v>
      </c>
      <c r="G60" s="16"/>
    </row>
    <row r="61" spans="2:7" ht="26.25" thickBot="1" x14ac:dyDescent="0.3">
      <c r="B61" s="5">
        <v>7</v>
      </c>
      <c r="C61" s="6" t="s">
        <v>86</v>
      </c>
      <c r="D61" s="15" t="s">
        <v>14</v>
      </c>
      <c r="E61" s="16"/>
      <c r="F61" s="13">
        <v>92431.7</v>
      </c>
      <c r="G61" s="16"/>
    </row>
    <row r="62" spans="2:7" ht="26.25" thickBot="1" x14ac:dyDescent="0.3">
      <c r="B62" s="9" t="s">
        <v>89</v>
      </c>
      <c r="C62" s="6" t="s">
        <v>87</v>
      </c>
      <c r="D62" s="15" t="s">
        <v>14</v>
      </c>
      <c r="E62" s="16"/>
      <c r="F62" s="13">
        <v>92431.7</v>
      </c>
      <c r="G62" s="16"/>
    </row>
    <row r="63" spans="2:7" ht="45.75" thickBot="1" x14ac:dyDescent="0.3">
      <c r="B63" s="5">
        <v>8</v>
      </c>
      <c r="C63" s="7" t="s">
        <v>88</v>
      </c>
      <c r="D63" s="15" t="s">
        <v>85</v>
      </c>
      <c r="E63" s="16">
        <v>6.54</v>
      </c>
      <c r="F63" s="15" t="s">
        <v>12</v>
      </c>
      <c r="G63" s="15" t="s">
        <v>12</v>
      </c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</sheetData>
  <mergeCells count="15">
    <mergeCell ref="B46:B47"/>
    <mergeCell ref="D46:D47"/>
    <mergeCell ref="E46:E47"/>
    <mergeCell ref="F46:F47"/>
    <mergeCell ref="G46:G47"/>
    <mergeCell ref="B13:B14"/>
    <mergeCell ref="C13:C14"/>
    <mergeCell ref="D13:D14"/>
    <mergeCell ref="E13:F13"/>
    <mergeCell ref="G13:G14"/>
    <mergeCell ref="B48:B49"/>
    <mergeCell ref="D48:D49"/>
    <mergeCell ref="E48:E49"/>
    <mergeCell ref="F48:F49"/>
    <mergeCell ref="G48:G49"/>
  </mergeCells>
  <hyperlinks>
    <hyperlink ref="G13" location="Par1018" tooltip="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" display="Par1018" xr:uid="{8D01639E-1579-49F3-BF95-45D8F0A7871D}"/>
    <hyperlink ref="E14" location="Par1016" tooltip="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" display="Par1016" xr:uid="{9DD6D910-E859-49AD-99E7-3E15A70F4329}"/>
    <hyperlink ref="F14" location="Par1017" tooltip="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" display="Par1017" xr:uid="{3BD7765F-25BF-48E1-B6DB-C471040E3D9F}"/>
    <hyperlink ref="C31" location="Par1019" tooltip="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, за исключением подпунктов 1.1.4.1 - 1.1.4.4." display="Par1019" xr:uid="{AF3D7D94-B899-48DF-8AFA-0F671F6F0146}"/>
    <hyperlink ref="C63" location="Par1020" tooltip="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" display="Par1020" xr:uid="{8EC763CE-8ECD-4F9D-A8FE-310BAAC70E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Улезько Марина Валерьевна</dc:creator>
  <cp:lastModifiedBy>Улезько Марина Валерьевна</cp:lastModifiedBy>
  <dcterms:created xsi:type="dcterms:W3CDTF">2021-03-30T10:33:14Z</dcterms:created>
  <dcterms:modified xsi:type="dcterms:W3CDTF">2021-04-01T10:22:21Z</dcterms:modified>
</cp:coreProperties>
</file>